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22" i="1" l="1"/>
  <c r="F34" i="1" l="1"/>
  <c r="E33" i="1"/>
  <c r="E34" i="1" s="1"/>
  <c r="G32" i="1"/>
  <c r="G31" i="1"/>
  <c r="C30" i="1"/>
  <c r="C34" i="1" s="1"/>
  <c r="G29" i="1"/>
  <c r="G28" i="1"/>
  <c r="G27" i="1"/>
  <c r="G26" i="1"/>
  <c r="G25" i="1"/>
  <c r="G24" i="1"/>
  <c r="F22" i="1"/>
  <c r="D22" i="1"/>
  <c r="D35" i="1" s="1"/>
  <c r="C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C35" i="1" l="1"/>
  <c r="F35" i="1"/>
  <c r="G33" i="1"/>
  <c r="G22" i="1"/>
  <c r="G34" i="1" l="1"/>
  <c r="G35" i="1" s="1"/>
  <c r="E35" i="1"/>
</calcChain>
</file>

<file path=xl/sharedStrings.xml><?xml version="1.0" encoding="utf-8"?>
<sst xmlns="http://schemas.openxmlformats.org/spreadsheetml/2006/main" count="50" uniqueCount="47">
  <si>
    <t>Základní škola a Mateřská škola Lišov</t>
  </si>
  <si>
    <t>Náklady</t>
  </si>
  <si>
    <t>zřizovatel,</t>
  </si>
  <si>
    <t>dotace</t>
  </si>
  <si>
    <t>Celkem za hl.činnost (UZ 33353+UZ8888+UZ00000)</t>
  </si>
  <si>
    <t>Doplňková činnost</t>
  </si>
  <si>
    <t>Celkem hlavní a doplňková činnost</t>
  </si>
  <si>
    <t>vlast.zdroje</t>
  </si>
  <si>
    <t>SR,KÚ</t>
  </si>
  <si>
    <t>účet</t>
  </si>
  <si>
    <t>název účtu/skupiny</t>
  </si>
  <si>
    <t>spotřeba materiálu</t>
  </si>
  <si>
    <t>spotřeba energie - el.energ.</t>
  </si>
  <si>
    <t>spotřeba energie -  teplo</t>
  </si>
  <si>
    <t>spotřeba energie - voda</t>
  </si>
  <si>
    <t>prodané zboží</t>
  </si>
  <si>
    <t>opravy a údržování</t>
  </si>
  <si>
    <t>cestovné</t>
  </si>
  <si>
    <t>náklady na reprezentaci</t>
  </si>
  <si>
    <t>ostatní služby</t>
  </si>
  <si>
    <t>mzdové náklady ze SR</t>
  </si>
  <si>
    <t>zákonné sociální pojištění</t>
  </si>
  <si>
    <t>zákonné sociální náklady</t>
  </si>
  <si>
    <t>odpisy dlouhodobého majetku</t>
  </si>
  <si>
    <t>náklady z drobného DM</t>
  </si>
  <si>
    <t>ostatní náklady z činnosti</t>
  </si>
  <si>
    <t>Náklady celkem</t>
  </si>
  <si>
    <t>Výnosy</t>
  </si>
  <si>
    <t>tržby z prodeje služeb</t>
  </si>
  <si>
    <t>výnosy z pronájmu</t>
  </si>
  <si>
    <t>výnosy z prodaného zboží</t>
  </si>
  <si>
    <t>zúčtování fondů</t>
  </si>
  <si>
    <t>ostatní výnosy z činnosti</t>
  </si>
  <si>
    <t>úroky</t>
  </si>
  <si>
    <t>dotace ze SR</t>
  </si>
  <si>
    <t xml:space="preserve">výnosy z hl. č. </t>
  </si>
  <si>
    <t>Výnosy celkem</t>
  </si>
  <si>
    <t>Výsledek hospodaření</t>
  </si>
  <si>
    <t>Investiční příspěvky od zřizovatele:</t>
  </si>
  <si>
    <t>Rozpočet  2026</t>
  </si>
  <si>
    <t>provozní příspěvek nepedag.+ONIV</t>
  </si>
  <si>
    <t>provozní příspěvek + energie+odpisy</t>
  </si>
  <si>
    <t>jiné sociální pojištění - zák.poj.odpov.</t>
  </si>
  <si>
    <t xml:space="preserve">Použití FI v roce 2026: </t>
  </si>
  <si>
    <t>PD na rekonstrukci tříd a kabinetů - II.stupeň</t>
  </si>
  <si>
    <t>2.výdejní terminál do ŠJ</t>
  </si>
  <si>
    <t>Kompletní rekonstrukce MŠ - pavilon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</si>
</sst>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K_č_-;\-* #,##0\ _K_č_-;_-* &quot;-&quot;\ _K_č_-;_-@_-"/>
    <numFmt numFmtId="43" formatCode="_-* #,##0.00\ _K_č_-;\-* #,##0.00\ _K_č_-;_-* &quot;-&quot;??\ _K_č_-;_-@_-"/>
    <numFmt numFmtId="164" formatCode="_-* #,##0\ _K_č_-;\-* #,##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color rgb="FF000000"/>
      <name val="Arial"/>
      <family val="2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 wrapText="1" indent="2"/>
    </xf>
    <xf numFmtId="0" fontId="4" fillId="3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top" wrapText="1" indent="1"/>
    </xf>
    <xf numFmtId="0" fontId="4" fillId="0" borderId="4" xfId="0" applyFont="1" applyFill="1" applyBorder="1" applyAlignment="1">
      <alignment horizontal="left" vertical="top" wrapText="1" indent="5"/>
    </xf>
    <xf numFmtId="0" fontId="0" fillId="0" borderId="4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right" wrapText="1"/>
    </xf>
    <xf numFmtId="41" fontId="0" fillId="0" borderId="4" xfId="0" applyNumberFormat="1" applyFont="1" applyFill="1" applyBorder="1" applyAlignment="1">
      <alignment horizontal="right" wrapText="1"/>
    </xf>
    <xf numFmtId="1" fontId="5" fillId="2" borderId="4" xfId="0" applyNumberFormat="1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left" vertical="top" wrapText="1"/>
    </xf>
    <xf numFmtId="4" fontId="5" fillId="2" borderId="4" xfId="0" applyNumberFormat="1" applyFont="1" applyFill="1" applyBorder="1" applyAlignment="1">
      <alignment horizontal="right" vertical="top" wrapText="1"/>
    </xf>
    <xf numFmtId="41" fontId="5" fillId="2" borderId="4" xfId="0" applyNumberFormat="1" applyFont="1" applyFill="1" applyBorder="1" applyAlignment="1">
      <alignment horizontal="right" vertical="top" wrapText="1"/>
    </xf>
    <xf numFmtId="3" fontId="5" fillId="2" borderId="4" xfId="0" applyNumberFormat="1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left" wrapText="1"/>
    </xf>
    <xf numFmtId="4" fontId="5" fillId="2" borderId="4" xfId="0" applyNumberFormat="1" applyFont="1" applyFill="1" applyBorder="1" applyAlignment="1">
      <alignment horizontal="right" wrapText="1"/>
    </xf>
    <xf numFmtId="3" fontId="5" fillId="2" borderId="4" xfId="0" applyNumberFormat="1" applyFont="1" applyFill="1" applyBorder="1" applyAlignment="1">
      <alignment horizontal="right" vertical="top" wrapText="1"/>
    </xf>
    <xf numFmtId="2" fontId="5" fillId="2" borderId="4" xfId="0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left" vertical="top" wrapText="1"/>
    </xf>
    <xf numFmtId="4" fontId="6" fillId="2" borderId="4" xfId="0" applyNumberFormat="1" applyFont="1" applyFill="1" applyBorder="1" applyAlignment="1">
      <alignment horizontal="right" vertical="top" wrapText="1"/>
    </xf>
    <xf numFmtId="41" fontId="6" fillId="2" borderId="4" xfId="0" applyNumberFormat="1" applyFont="1" applyFill="1" applyBorder="1" applyAlignment="1">
      <alignment horizontal="right" vertical="top" wrapText="1"/>
    </xf>
    <xf numFmtId="3" fontId="6" fillId="2" borderId="4" xfId="0" applyNumberFormat="1" applyFont="1" applyFill="1" applyBorder="1" applyAlignment="1">
      <alignment horizontal="right" vertical="top" wrapText="1"/>
    </xf>
    <xf numFmtId="0" fontId="5" fillId="3" borderId="4" xfId="0" applyFont="1" applyFill="1" applyBorder="1" applyAlignment="1">
      <alignment horizontal="right" wrapText="1"/>
    </xf>
    <xf numFmtId="0" fontId="2" fillId="3" borderId="4" xfId="0" applyFont="1" applyFill="1" applyBorder="1" applyAlignment="1">
      <alignment horizontal="left" vertical="top" wrapText="1"/>
    </xf>
    <xf numFmtId="4" fontId="6" fillId="3" borderId="4" xfId="0" applyNumberFormat="1" applyFont="1" applyFill="1" applyBorder="1" applyAlignment="1">
      <alignment horizontal="right" vertical="top" wrapText="1"/>
    </xf>
    <xf numFmtId="41" fontId="5" fillId="3" borderId="4" xfId="0" applyNumberFormat="1" applyFont="1" applyFill="1" applyBorder="1" applyAlignment="1">
      <alignment vertical="top" wrapText="1"/>
    </xf>
    <xf numFmtId="3" fontId="5" fillId="3" borderId="4" xfId="0" applyNumberFormat="1" applyFont="1" applyFill="1" applyBorder="1" applyAlignment="1">
      <alignment horizontal="center" vertical="top" wrapText="1"/>
    </xf>
    <xf numFmtId="41" fontId="5" fillId="2" borderId="4" xfId="0" applyNumberFormat="1" applyFont="1" applyFill="1" applyBorder="1" applyAlignment="1">
      <alignment horizontal="right" wrapText="1"/>
    </xf>
    <xf numFmtId="1" fontId="4" fillId="2" borderId="4" xfId="0" applyNumberFormat="1" applyFont="1" applyFill="1" applyBorder="1" applyAlignment="1">
      <alignment horizontal="right" vertical="top" wrapText="1"/>
    </xf>
    <xf numFmtId="4" fontId="2" fillId="2" borderId="4" xfId="0" applyNumberFormat="1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left" wrapText="1"/>
    </xf>
    <xf numFmtId="3" fontId="2" fillId="2" borderId="4" xfId="0" applyNumberFormat="1" applyFont="1" applyFill="1" applyBorder="1" applyAlignment="1">
      <alignment horizontal="right" wrapText="1"/>
    </xf>
    <xf numFmtId="41" fontId="2" fillId="2" borderId="4" xfId="0" applyNumberFormat="1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top" wrapText="1"/>
    </xf>
    <xf numFmtId="0" fontId="0" fillId="2" borderId="4" xfId="0" applyFont="1" applyFill="1" applyBorder="1" applyAlignment="1">
      <alignment horizontal="left" wrapText="1"/>
    </xf>
    <xf numFmtId="4" fontId="2" fillId="2" borderId="4" xfId="0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wrapText="1"/>
    </xf>
    <xf numFmtId="4" fontId="7" fillId="2" borderId="0" xfId="0" applyNumberFormat="1" applyFont="1" applyFill="1" applyBorder="1" applyAlignment="1">
      <alignment horizontal="left" vertical="top" wrapText="1"/>
    </xf>
    <xf numFmtId="4" fontId="8" fillId="2" borderId="0" xfId="0" applyNumberFormat="1" applyFont="1" applyFill="1" applyBorder="1" applyAlignment="1">
      <alignment horizontal="right" vertical="top" wrapText="1"/>
    </xf>
    <xf numFmtId="0" fontId="9" fillId="0" borderId="7" xfId="0" applyFont="1" applyFill="1" applyBorder="1" applyAlignment="1">
      <alignment horizontal="left" vertical="top"/>
    </xf>
    <xf numFmtId="0" fontId="9" fillId="0" borderId="8" xfId="0" applyFont="1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4" fontId="0" fillId="0" borderId="11" xfId="0" applyNumberFormat="1" applyFill="1" applyBorder="1" applyAlignment="1">
      <alignment horizontal="right" vertical="top"/>
    </xf>
    <xf numFmtId="0" fontId="0" fillId="0" borderId="12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4" fontId="0" fillId="0" borderId="14" xfId="0" applyNumberFormat="1" applyFill="1" applyBorder="1" applyAlignment="1">
      <alignment horizontal="right" vertical="top"/>
    </xf>
    <xf numFmtId="0" fontId="1" fillId="0" borderId="15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top"/>
    </xf>
    <xf numFmtId="0" fontId="0" fillId="0" borderId="18" xfId="0" applyFill="1" applyBorder="1" applyAlignment="1">
      <alignment horizontal="left" vertical="top"/>
    </xf>
    <xf numFmtId="0" fontId="0" fillId="0" borderId="19" xfId="0" applyFill="1" applyBorder="1" applyAlignment="1">
      <alignment horizontal="left" vertical="top"/>
    </xf>
    <xf numFmtId="4" fontId="0" fillId="0" borderId="20" xfId="0" applyNumberFormat="1" applyFill="1" applyBorder="1" applyAlignment="1">
      <alignment horizontal="right" vertical="top"/>
    </xf>
    <xf numFmtId="43" fontId="0" fillId="0" borderId="0" xfId="1" applyFont="1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4" fontId="0" fillId="0" borderId="22" xfId="0" applyNumberFormat="1" applyFill="1" applyBorder="1" applyAlignment="1">
      <alignment horizontal="right" vertical="top"/>
    </xf>
    <xf numFmtId="41" fontId="1" fillId="2" borderId="4" xfId="0" applyNumberFormat="1" applyFont="1" applyFill="1" applyBorder="1" applyAlignment="1">
      <alignment horizontal="right" vertical="top" wrapText="1"/>
    </xf>
    <xf numFmtId="41" fontId="2" fillId="2" borderId="4" xfId="0" applyNumberFormat="1" applyFont="1" applyFill="1" applyBorder="1" applyAlignment="1">
      <alignment horizontal="right" wrapText="1"/>
    </xf>
    <xf numFmtId="41" fontId="0" fillId="2" borderId="4" xfId="0" applyNumberFormat="1" applyFont="1" applyFill="1" applyBorder="1" applyAlignment="1">
      <alignment horizontal="right" vertical="top" wrapText="1"/>
    </xf>
    <xf numFmtId="164" fontId="0" fillId="0" borderId="0" xfId="1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0" fillId="3" borderId="4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41" fontId="4" fillId="3" borderId="4" xfId="0" applyNumberFormat="1" applyFont="1" applyFill="1" applyBorder="1" applyAlignment="1">
      <alignment horizontal="left" wrapText="1" indent="2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workbookViewId="0">
      <selection activeCell="I19" sqref="I19"/>
    </sheetView>
  </sheetViews>
  <sheetFormatPr defaultColWidth="9.109375" defaultRowHeight="14.4" x14ac:dyDescent="0.3"/>
  <cols>
    <col min="1" max="1" width="6.88671875" style="2" customWidth="1"/>
    <col min="2" max="2" width="37.44140625" style="2" customWidth="1"/>
    <col min="3" max="3" width="12" style="2" hidden="1" customWidth="1"/>
    <col min="4" max="4" width="13.88671875" style="2" hidden="1" customWidth="1"/>
    <col min="5" max="5" width="23" style="2" customWidth="1"/>
    <col min="6" max="6" width="12" style="2" customWidth="1"/>
    <col min="7" max="7" width="18.88671875" style="2" customWidth="1"/>
    <col min="8" max="8" width="9.109375" style="2"/>
    <col min="9" max="9" width="16.109375" style="2" bestFit="1" customWidth="1"/>
    <col min="10" max="10" width="17.109375" style="2" customWidth="1"/>
    <col min="11" max="11" width="16.21875" style="2" customWidth="1"/>
    <col min="12" max="12" width="18.109375" style="2" customWidth="1"/>
    <col min="13" max="13" width="18.33203125" style="2" customWidth="1"/>
    <col min="14" max="14" width="16.44140625" style="2" customWidth="1"/>
    <col min="15" max="16384" width="9.109375" style="2"/>
  </cols>
  <sheetData>
    <row r="1" spans="1:8" ht="15.9" customHeight="1" x14ac:dyDescent="0.3">
      <c r="A1" s="66" t="s">
        <v>39</v>
      </c>
      <c r="B1" s="67"/>
      <c r="C1" s="67"/>
      <c r="D1" s="67"/>
      <c r="E1" s="67"/>
      <c r="F1" s="67"/>
      <c r="G1" s="68"/>
      <c r="H1" s="1"/>
    </row>
    <row r="2" spans="1:8" ht="15" customHeight="1" x14ac:dyDescent="0.3">
      <c r="A2" s="66" t="s">
        <v>0</v>
      </c>
      <c r="B2" s="67"/>
      <c r="C2" s="67"/>
      <c r="D2" s="67"/>
      <c r="E2" s="67"/>
      <c r="F2" s="67"/>
      <c r="G2" s="68"/>
      <c r="H2" s="1"/>
    </row>
    <row r="3" spans="1:8" ht="9" customHeight="1" x14ac:dyDescent="0.3">
      <c r="A3" s="69"/>
      <c r="B3" s="70" t="s">
        <v>1</v>
      </c>
      <c r="C3" s="3" t="s">
        <v>2</v>
      </c>
      <c r="D3" s="4" t="s">
        <v>3</v>
      </c>
      <c r="E3" s="71" t="s">
        <v>4</v>
      </c>
      <c r="F3" s="72" t="s">
        <v>5</v>
      </c>
      <c r="G3" s="74" t="s">
        <v>6</v>
      </c>
      <c r="H3" s="1"/>
    </row>
    <row r="4" spans="1:8" ht="21" customHeight="1" x14ac:dyDescent="0.3">
      <c r="A4" s="69"/>
      <c r="B4" s="70"/>
      <c r="C4" s="4" t="s">
        <v>7</v>
      </c>
      <c r="D4" s="4" t="s">
        <v>8</v>
      </c>
      <c r="E4" s="71"/>
      <c r="F4" s="73"/>
      <c r="G4" s="74"/>
      <c r="H4" s="1"/>
    </row>
    <row r="5" spans="1:8" ht="16.8" customHeight="1" x14ac:dyDescent="0.3">
      <c r="A5" s="5" t="s">
        <v>9</v>
      </c>
      <c r="B5" s="6" t="s">
        <v>10</v>
      </c>
      <c r="C5" s="7"/>
      <c r="D5" s="7"/>
      <c r="E5" s="8"/>
      <c r="F5" s="8"/>
      <c r="G5" s="9"/>
      <c r="H5" s="1"/>
    </row>
    <row r="6" spans="1:8" ht="12" customHeight="1" x14ac:dyDescent="0.3">
      <c r="A6" s="10">
        <v>501</v>
      </c>
      <c r="B6" s="11" t="s">
        <v>11</v>
      </c>
      <c r="C6" s="12">
        <v>3900000</v>
      </c>
      <c r="D6" s="12">
        <v>200000</v>
      </c>
      <c r="E6" s="13">
        <v>7600000</v>
      </c>
      <c r="F6" s="14">
        <v>650000</v>
      </c>
      <c r="G6" s="13">
        <f>SUM(E6+F6)</f>
        <v>8250000</v>
      </c>
      <c r="H6" s="1"/>
    </row>
    <row r="7" spans="1:8" ht="12" customHeight="1" x14ac:dyDescent="0.3">
      <c r="A7" s="10">
        <v>502</v>
      </c>
      <c r="B7" s="11" t="s">
        <v>12</v>
      </c>
      <c r="C7" s="12">
        <v>2500000</v>
      </c>
      <c r="D7" s="15"/>
      <c r="E7" s="62">
        <v>2000000</v>
      </c>
      <c r="F7" s="14">
        <v>25000</v>
      </c>
      <c r="G7" s="13">
        <f t="shared" ref="G7:G21" si="0">SUM(E7+F7)</f>
        <v>2025000</v>
      </c>
      <c r="H7" s="1"/>
    </row>
    <row r="8" spans="1:8" ht="12" customHeight="1" x14ac:dyDescent="0.3">
      <c r="A8" s="10">
        <v>502</v>
      </c>
      <c r="B8" s="11" t="s">
        <v>13</v>
      </c>
      <c r="C8" s="12"/>
      <c r="D8" s="15"/>
      <c r="E8" s="62">
        <v>3000000</v>
      </c>
      <c r="F8" s="14">
        <v>40000</v>
      </c>
      <c r="G8" s="13">
        <f>E8+F8</f>
        <v>3040000</v>
      </c>
      <c r="H8" s="1"/>
    </row>
    <row r="9" spans="1:8" ht="12" customHeight="1" x14ac:dyDescent="0.3">
      <c r="A9" s="10">
        <v>502</v>
      </c>
      <c r="B9" s="11" t="s">
        <v>14</v>
      </c>
      <c r="C9" s="12"/>
      <c r="D9" s="15"/>
      <c r="E9" s="13">
        <v>525000</v>
      </c>
      <c r="F9" s="14">
        <v>10000</v>
      </c>
      <c r="G9" s="13">
        <f>SUM(E9:F9)</f>
        <v>535000</v>
      </c>
      <c r="H9" s="1"/>
    </row>
    <row r="10" spans="1:8" ht="12" customHeight="1" x14ac:dyDescent="0.3">
      <c r="A10" s="10">
        <v>504</v>
      </c>
      <c r="B10" s="11" t="s">
        <v>15</v>
      </c>
      <c r="C10" s="16">
        <v>20000</v>
      </c>
      <c r="D10" s="15"/>
      <c r="E10" s="13">
        <v>25000</v>
      </c>
      <c r="F10" s="14">
        <v>0</v>
      </c>
      <c r="G10" s="13">
        <f t="shared" si="0"/>
        <v>25000</v>
      </c>
      <c r="H10" s="1"/>
    </row>
    <row r="11" spans="1:8" ht="12" customHeight="1" x14ac:dyDescent="0.3">
      <c r="A11" s="10">
        <v>511</v>
      </c>
      <c r="B11" s="11" t="s">
        <v>16</v>
      </c>
      <c r="C11" s="12">
        <v>720000</v>
      </c>
      <c r="D11" s="15"/>
      <c r="E11" s="13">
        <v>1046000</v>
      </c>
      <c r="F11" s="14">
        <v>0</v>
      </c>
      <c r="G11" s="13">
        <f t="shared" si="0"/>
        <v>1046000</v>
      </c>
      <c r="H11" s="1"/>
    </row>
    <row r="12" spans="1:8" ht="12" customHeight="1" x14ac:dyDescent="0.3">
      <c r="A12" s="10">
        <v>512</v>
      </c>
      <c r="B12" s="11" t="s">
        <v>17</v>
      </c>
      <c r="C12" s="16">
        <v>10000</v>
      </c>
      <c r="D12" s="12">
        <v>10000</v>
      </c>
      <c r="E12" s="13">
        <v>65000</v>
      </c>
      <c r="F12" s="14">
        <v>0</v>
      </c>
      <c r="G12" s="13">
        <f t="shared" si="0"/>
        <v>65000</v>
      </c>
      <c r="H12" s="1"/>
    </row>
    <row r="13" spans="1:8" ht="12" customHeight="1" x14ac:dyDescent="0.3">
      <c r="A13" s="10">
        <v>513</v>
      </c>
      <c r="B13" s="11" t="s">
        <v>18</v>
      </c>
      <c r="C13" s="16"/>
      <c r="D13" s="12"/>
      <c r="E13" s="13">
        <v>20000</v>
      </c>
      <c r="F13" s="14">
        <v>0</v>
      </c>
      <c r="G13" s="13">
        <f>SUM(E13:F13)</f>
        <v>20000</v>
      </c>
      <c r="H13" s="1"/>
    </row>
    <row r="14" spans="1:8" ht="12" customHeight="1" x14ac:dyDescent="0.3">
      <c r="A14" s="10">
        <v>518</v>
      </c>
      <c r="B14" s="11" t="s">
        <v>19</v>
      </c>
      <c r="C14" s="12">
        <v>1140000</v>
      </c>
      <c r="D14" s="12">
        <v>360000</v>
      </c>
      <c r="E14" s="13">
        <v>2550000</v>
      </c>
      <c r="F14" s="14">
        <v>5000</v>
      </c>
      <c r="G14" s="13">
        <f t="shared" si="0"/>
        <v>2555000</v>
      </c>
      <c r="H14" s="1"/>
    </row>
    <row r="15" spans="1:8" ht="12" customHeight="1" x14ac:dyDescent="0.3">
      <c r="A15" s="10">
        <v>521</v>
      </c>
      <c r="B15" s="11" t="s">
        <v>20</v>
      </c>
      <c r="C15" s="12">
        <v>120000</v>
      </c>
      <c r="D15" s="12">
        <v>24430000</v>
      </c>
      <c r="E15" s="13">
        <v>53500000</v>
      </c>
      <c r="F15" s="17">
        <v>168000</v>
      </c>
      <c r="G15" s="13">
        <f t="shared" si="0"/>
        <v>53668000</v>
      </c>
      <c r="H15" s="1"/>
    </row>
    <row r="16" spans="1:8" ht="12" customHeight="1" x14ac:dyDescent="0.3">
      <c r="A16" s="10">
        <v>524</v>
      </c>
      <c r="B16" s="11" t="s">
        <v>21</v>
      </c>
      <c r="C16" s="16">
        <v>30000</v>
      </c>
      <c r="D16" s="12">
        <v>8770000</v>
      </c>
      <c r="E16" s="13">
        <v>18083000</v>
      </c>
      <c r="F16" s="14">
        <v>50700</v>
      </c>
      <c r="G16" s="13">
        <f t="shared" si="0"/>
        <v>18133700</v>
      </c>
      <c r="H16" s="1"/>
    </row>
    <row r="17" spans="1:8" ht="12" customHeight="1" x14ac:dyDescent="0.3">
      <c r="A17" s="10">
        <v>525</v>
      </c>
      <c r="B17" s="11" t="s">
        <v>42</v>
      </c>
      <c r="C17" s="18">
        <v>1000</v>
      </c>
      <c r="D17" s="12">
        <v>124000</v>
      </c>
      <c r="E17" s="13">
        <v>200000</v>
      </c>
      <c r="F17" s="14">
        <v>1000</v>
      </c>
      <c r="G17" s="13">
        <f t="shared" si="0"/>
        <v>201000</v>
      </c>
      <c r="H17" s="1"/>
    </row>
    <row r="18" spans="1:8" ht="12" customHeight="1" x14ac:dyDescent="0.3">
      <c r="A18" s="10">
        <v>527</v>
      </c>
      <c r="B18" s="11" t="s">
        <v>22</v>
      </c>
      <c r="C18" s="12">
        <v>3000</v>
      </c>
      <c r="D18" s="12">
        <v>517000</v>
      </c>
      <c r="E18" s="13">
        <v>700000</v>
      </c>
      <c r="F18" s="14">
        <v>2000</v>
      </c>
      <c r="G18" s="13">
        <f t="shared" si="0"/>
        <v>702000</v>
      </c>
      <c r="H18" s="1"/>
    </row>
    <row r="19" spans="1:8" ht="12" customHeight="1" x14ac:dyDescent="0.3">
      <c r="A19" s="10">
        <v>551</v>
      </c>
      <c r="B19" s="11" t="s">
        <v>23</v>
      </c>
      <c r="C19" s="12">
        <v>1900000</v>
      </c>
      <c r="D19" s="19">
        <v>0</v>
      </c>
      <c r="E19" s="62">
        <v>3413381.22</v>
      </c>
      <c r="F19" s="14">
        <v>0</v>
      </c>
      <c r="G19" s="13">
        <f t="shared" si="0"/>
        <v>3413381.22</v>
      </c>
      <c r="H19" s="1"/>
    </row>
    <row r="20" spans="1:8" ht="12" customHeight="1" x14ac:dyDescent="0.3">
      <c r="A20" s="10">
        <v>558</v>
      </c>
      <c r="B20" s="11" t="s">
        <v>24</v>
      </c>
      <c r="C20" s="12"/>
      <c r="D20" s="12"/>
      <c r="E20" s="13">
        <v>900000</v>
      </c>
      <c r="F20" s="14">
        <v>10000</v>
      </c>
      <c r="G20" s="13">
        <f t="shared" si="0"/>
        <v>910000</v>
      </c>
      <c r="H20" s="1"/>
    </row>
    <row r="21" spans="1:8" ht="12" customHeight="1" x14ac:dyDescent="0.3">
      <c r="A21" s="10">
        <v>549</v>
      </c>
      <c r="B21" s="11" t="s">
        <v>25</v>
      </c>
      <c r="C21" s="12">
        <v>90000</v>
      </c>
      <c r="D21" s="19">
        <v>0</v>
      </c>
      <c r="E21" s="13">
        <v>2350000</v>
      </c>
      <c r="F21" s="14">
        <v>0</v>
      </c>
      <c r="G21" s="13">
        <f t="shared" si="0"/>
        <v>2350000</v>
      </c>
      <c r="H21" s="1"/>
    </row>
    <row r="22" spans="1:8" ht="12" customHeight="1" x14ac:dyDescent="0.3">
      <c r="A22" s="19"/>
      <c r="B22" s="20" t="s">
        <v>26</v>
      </c>
      <c r="C22" s="21">
        <f>SUM(C6:C21)</f>
        <v>10434000</v>
      </c>
      <c r="D22" s="21">
        <f>SUM(D6:D21)</f>
        <v>34411000</v>
      </c>
      <c r="E22" s="22">
        <f>SUM(E6:E21)</f>
        <v>95977381.219999999</v>
      </c>
      <c r="F22" s="23">
        <f>SUM(F6:F21)</f>
        <v>961700</v>
      </c>
      <c r="G22" s="22">
        <f>SUM(G6:G21)</f>
        <v>96939081.219999999</v>
      </c>
      <c r="H22" s="1"/>
    </row>
    <row r="23" spans="1:8" ht="32.4" customHeight="1" x14ac:dyDescent="0.3">
      <c r="A23" s="24"/>
      <c r="B23" s="25" t="s">
        <v>27</v>
      </c>
      <c r="C23" s="26"/>
      <c r="D23" s="26"/>
      <c r="E23" s="27" t="s">
        <v>4</v>
      </c>
      <c r="F23" s="28" t="s">
        <v>5</v>
      </c>
      <c r="G23" s="27" t="s">
        <v>6</v>
      </c>
      <c r="H23" s="1"/>
    </row>
    <row r="24" spans="1:8" ht="12" customHeight="1" x14ac:dyDescent="0.3">
      <c r="A24" s="10">
        <v>602</v>
      </c>
      <c r="B24" s="11" t="s">
        <v>28</v>
      </c>
      <c r="C24" s="12">
        <v>4300000</v>
      </c>
      <c r="D24" s="18"/>
      <c r="E24" s="13">
        <v>6900000</v>
      </c>
      <c r="F24" s="17">
        <v>830000</v>
      </c>
      <c r="G24" s="13">
        <f>SUM(E24+F24)</f>
        <v>7730000</v>
      </c>
      <c r="H24" s="1"/>
    </row>
    <row r="25" spans="1:8" ht="12" customHeight="1" x14ac:dyDescent="0.3">
      <c r="A25" s="10">
        <v>603</v>
      </c>
      <c r="B25" s="11" t="s">
        <v>29</v>
      </c>
      <c r="C25" s="15"/>
      <c r="D25" s="15"/>
      <c r="E25" s="29">
        <v>0</v>
      </c>
      <c r="F25" s="17">
        <v>160000</v>
      </c>
      <c r="G25" s="13">
        <f t="shared" ref="G25:G29" si="1">SUM(E25+F25)</f>
        <v>160000</v>
      </c>
      <c r="H25" s="1"/>
    </row>
    <row r="26" spans="1:8" ht="12" customHeight="1" x14ac:dyDescent="0.3">
      <c r="A26" s="10">
        <v>604</v>
      </c>
      <c r="B26" s="11" t="s">
        <v>30</v>
      </c>
      <c r="C26" s="16">
        <v>20000</v>
      </c>
      <c r="D26" s="15"/>
      <c r="E26" s="29">
        <v>25000</v>
      </c>
      <c r="F26" s="14">
        <v>0</v>
      </c>
      <c r="G26" s="13">
        <f t="shared" si="1"/>
        <v>25000</v>
      </c>
      <c r="H26" s="1"/>
    </row>
    <row r="27" spans="1:8" ht="12" customHeight="1" x14ac:dyDescent="0.3">
      <c r="A27" s="10">
        <v>648</v>
      </c>
      <c r="B27" s="11" t="s">
        <v>31</v>
      </c>
      <c r="C27" s="16">
        <v>70000</v>
      </c>
      <c r="D27" s="18"/>
      <c r="E27" s="13">
        <v>200000</v>
      </c>
      <c r="F27" s="17">
        <v>0</v>
      </c>
      <c r="G27" s="13">
        <f t="shared" si="1"/>
        <v>200000</v>
      </c>
      <c r="H27" s="1"/>
    </row>
    <row r="28" spans="1:8" ht="12" customHeight="1" x14ac:dyDescent="0.3">
      <c r="A28" s="10">
        <v>649</v>
      </c>
      <c r="B28" s="11" t="s">
        <v>32</v>
      </c>
      <c r="C28" s="16">
        <v>80000</v>
      </c>
      <c r="D28" s="15"/>
      <c r="E28" s="29">
        <v>2150000</v>
      </c>
      <c r="F28" s="14">
        <v>0</v>
      </c>
      <c r="G28" s="13">
        <f t="shared" si="1"/>
        <v>2150000</v>
      </c>
      <c r="H28" s="1"/>
    </row>
    <row r="29" spans="1:8" ht="12" customHeight="1" x14ac:dyDescent="0.3">
      <c r="A29" s="10">
        <v>662</v>
      </c>
      <c r="B29" s="11" t="s">
        <v>33</v>
      </c>
      <c r="C29" s="16">
        <v>1500</v>
      </c>
      <c r="D29" s="15"/>
      <c r="E29" s="29">
        <v>2381.2199999999998</v>
      </c>
      <c r="F29" s="14">
        <v>0</v>
      </c>
      <c r="G29" s="13">
        <f t="shared" si="1"/>
        <v>2381.2199999999998</v>
      </c>
      <c r="H29" s="1"/>
    </row>
    <row r="30" spans="1:8" x14ac:dyDescent="0.3">
      <c r="A30" s="30">
        <v>672</v>
      </c>
      <c r="B30" s="11" t="s">
        <v>40</v>
      </c>
      <c r="C30" s="31">
        <f>SUM(C24:C29)</f>
        <v>4471500</v>
      </c>
      <c r="D30" s="32"/>
      <c r="E30" s="63">
        <v>16000000</v>
      </c>
      <c r="F30" s="33"/>
      <c r="G30" s="34"/>
      <c r="H30" s="1"/>
    </row>
    <row r="31" spans="1:8" ht="13.8" customHeight="1" x14ac:dyDescent="0.3">
      <c r="A31" s="35">
        <v>672</v>
      </c>
      <c r="B31" s="11" t="s">
        <v>41</v>
      </c>
      <c r="C31" s="12">
        <v>6300000</v>
      </c>
      <c r="D31" s="15"/>
      <c r="E31" s="63">
        <v>13500000</v>
      </c>
      <c r="F31" s="14"/>
      <c r="G31" s="13">
        <f>SUM(E31)</f>
        <v>13500000</v>
      </c>
      <c r="H31" s="1"/>
    </row>
    <row r="32" spans="1:8" ht="13.2" customHeight="1" x14ac:dyDescent="0.3">
      <c r="A32" s="35">
        <v>672</v>
      </c>
      <c r="B32" s="11" t="s">
        <v>34</v>
      </c>
      <c r="C32" s="15"/>
      <c r="D32" s="12"/>
      <c r="E32" s="64">
        <v>57200000</v>
      </c>
      <c r="F32" s="14"/>
      <c r="G32" s="13">
        <f>SUM(E32)</f>
        <v>57200000</v>
      </c>
      <c r="H32" s="1"/>
    </row>
    <row r="33" spans="1:14" ht="12" customHeight="1" x14ac:dyDescent="0.3">
      <c r="A33" s="10"/>
      <c r="B33" s="11" t="s">
        <v>35</v>
      </c>
      <c r="C33" s="12">
        <v>6300000</v>
      </c>
      <c r="D33" s="12">
        <v>31770000</v>
      </c>
      <c r="E33" s="64">
        <f>SUM(E24:E29)</f>
        <v>9277381.2200000007</v>
      </c>
      <c r="F33" s="17"/>
      <c r="G33" s="13">
        <f>SUM(E33)</f>
        <v>9277381.2200000007</v>
      </c>
      <c r="H33" s="1"/>
    </row>
    <row r="34" spans="1:14" ht="12" customHeight="1" x14ac:dyDescent="0.3">
      <c r="A34" s="19"/>
      <c r="B34" s="20" t="s">
        <v>36</v>
      </c>
      <c r="C34" s="21">
        <f>SUM(C24:C31)</f>
        <v>15243000</v>
      </c>
      <c r="D34" s="21">
        <v>31770000</v>
      </c>
      <c r="E34" s="22">
        <f>SUM(E30:E33)</f>
        <v>95977381.219999999</v>
      </c>
      <c r="F34" s="23">
        <f>SUM(F24:F33)</f>
        <v>990000</v>
      </c>
      <c r="G34" s="22">
        <f>SUM(E34+F34)</f>
        <v>96967381.219999999</v>
      </c>
      <c r="H34" s="1"/>
    </row>
    <row r="35" spans="1:14" ht="12" customHeight="1" x14ac:dyDescent="0.3">
      <c r="A35" s="36"/>
      <c r="B35" s="37" t="s">
        <v>37</v>
      </c>
      <c r="C35" s="12">
        <f>C34-C22</f>
        <v>4809000</v>
      </c>
      <c r="D35" s="12">
        <f>D34-D22</f>
        <v>-2641000</v>
      </c>
      <c r="E35" s="12">
        <f>SUM(E34-E22)</f>
        <v>0</v>
      </c>
      <c r="F35" s="17">
        <f>F34-F22</f>
        <v>28300</v>
      </c>
      <c r="G35" s="13">
        <f>G34-G22</f>
        <v>28300</v>
      </c>
      <c r="H35" s="1"/>
    </row>
    <row r="36" spans="1:14" ht="12" customHeight="1" thickBot="1" x14ac:dyDescent="0.35">
      <c r="A36" s="38"/>
      <c r="B36" s="39"/>
      <c r="C36" s="40"/>
      <c r="D36" s="40"/>
      <c r="E36" s="40"/>
      <c r="F36" s="40"/>
      <c r="G36" s="40"/>
    </row>
    <row r="37" spans="1:14" ht="12" customHeight="1" x14ac:dyDescent="0.3">
      <c r="A37" s="41" t="s">
        <v>43</v>
      </c>
      <c r="B37" s="42"/>
      <c r="C37" s="43"/>
      <c r="D37" s="43"/>
      <c r="E37" s="44"/>
    </row>
    <row r="38" spans="1:14" ht="12" customHeight="1" x14ac:dyDescent="0.3">
      <c r="A38" s="45"/>
      <c r="B38" s="46" t="s">
        <v>44</v>
      </c>
      <c r="C38" s="46"/>
      <c r="D38" s="46"/>
      <c r="E38" s="47">
        <v>100000</v>
      </c>
    </row>
    <row r="39" spans="1:14" ht="12" customHeight="1" x14ac:dyDescent="0.3">
      <c r="A39" s="59"/>
      <c r="B39" s="60" t="s">
        <v>45</v>
      </c>
      <c r="C39" s="60"/>
      <c r="D39" s="60"/>
      <c r="E39" s="61">
        <v>200000</v>
      </c>
    </row>
    <row r="40" spans="1:14" ht="15.6" customHeight="1" thickBot="1" x14ac:dyDescent="0.35">
      <c r="A40" s="48"/>
      <c r="B40" s="49" t="s">
        <v>46</v>
      </c>
      <c r="C40" s="49"/>
      <c r="D40" s="49"/>
      <c r="E40" s="50">
        <v>7650000</v>
      </c>
    </row>
    <row r="41" spans="1:14" ht="18" customHeight="1" thickBot="1" x14ac:dyDescent="0.35">
      <c r="A41" s="51" t="s">
        <v>38</v>
      </c>
      <c r="B41" s="52"/>
      <c r="C41" s="53"/>
      <c r="D41" s="53"/>
      <c r="E41" s="54">
        <v>0</v>
      </c>
    </row>
    <row r="42" spans="1:14" ht="15" thickBot="1" x14ac:dyDescent="0.35">
      <c r="A42" s="55"/>
      <c r="B42" s="56"/>
      <c r="C42" s="56"/>
      <c r="D42" s="56"/>
      <c r="E42" s="57"/>
      <c r="I42" s="58"/>
      <c r="J42" s="58"/>
      <c r="K42" s="65"/>
      <c r="L42" s="58"/>
      <c r="M42" s="58"/>
      <c r="N42" s="58"/>
    </row>
    <row r="43" spans="1:14" x14ac:dyDescent="0.3">
      <c r="I43" s="58"/>
      <c r="J43" s="58"/>
      <c r="K43" s="65"/>
      <c r="L43" s="58"/>
      <c r="M43" s="58"/>
      <c r="N43" s="58"/>
    </row>
    <row r="44" spans="1:14" x14ac:dyDescent="0.3">
      <c r="I44" s="58"/>
      <c r="J44" s="58"/>
      <c r="K44" s="65"/>
      <c r="L44" s="58"/>
      <c r="M44" s="58"/>
      <c r="N44" s="58"/>
    </row>
    <row r="45" spans="1:14" x14ac:dyDescent="0.3">
      <c r="I45" s="58"/>
      <c r="J45" s="58"/>
      <c r="K45" s="65"/>
      <c r="L45" s="58"/>
      <c r="M45" s="58"/>
      <c r="N45" s="58"/>
    </row>
    <row r="46" spans="1:14" x14ac:dyDescent="0.3">
      <c r="I46" s="58"/>
      <c r="J46" s="58"/>
      <c r="K46" s="65"/>
      <c r="L46" s="58"/>
      <c r="M46" s="58"/>
      <c r="N46" s="58"/>
    </row>
    <row r="47" spans="1:14" x14ac:dyDescent="0.3">
      <c r="I47" s="58"/>
      <c r="J47" s="58"/>
      <c r="K47" s="65"/>
      <c r="L47" s="58"/>
      <c r="M47" s="58"/>
      <c r="N47" s="58"/>
    </row>
    <row r="48" spans="1:14" x14ac:dyDescent="0.3">
      <c r="I48" s="58"/>
      <c r="J48" s="58"/>
      <c r="K48" s="65"/>
      <c r="L48" s="58"/>
      <c r="M48" s="58"/>
      <c r="N48" s="58"/>
    </row>
    <row r="49" spans="9:14" x14ac:dyDescent="0.3">
      <c r="I49" s="58"/>
      <c r="J49" s="58"/>
      <c r="K49" s="65"/>
      <c r="L49" s="58"/>
      <c r="M49" s="58"/>
      <c r="N49" s="58"/>
    </row>
    <row r="50" spans="9:14" x14ac:dyDescent="0.3">
      <c r="I50" s="58"/>
      <c r="J50" s="58"/>
      <c r="K50" s="65"/>
      <c r="L50" s="58"/>
      <c r="M50" s="58"/>
      <c r="N50" s="58"/>
    </row>
  </sheetData>
  <mergeCells count="7">
    <mergeCell ref="A1:G1"/>
    <mergeCell ref="A2:G2"/>
    <mergeCell ref="A3:A4"/>
    <mergeCell ref="B3:B4"/>
    <mergeCell ref="E3:E4"/>
    <mergeCell ref="F3:F4"/>
    <mergeCell ref="G3:G4"/>
  </mergeCells>
  <pageMargins left="0.7" right="0.7" top="0.78740157499999996" bottom="0.78740157499999996" header="0.3" footer="0.3"/>
  <pageSetup paperSize="9" scale="62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Zasadilová</dc:creator>
  <cp:lastModifiedBy>Lucie Zasadilová</cp:lastModifiedBy>
  <cp:lastPrinted>2025-11-28T10:15:50Z</cp:lastPrinted>
  <dcterms:created xsi:type="dcterms:W3CDTF">2025-11-26T09:23:02Z</dcterms:created>
  <dcterms:modified xsi:type="dcterms:W3CDTF">2025-11-28T11:09:08Z</dcterms:modified>
</cp:coreProperties>
</file>