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nika/Desktop/"/>
    </mc:Choice>
  </mc:AlternateContent>
  <xr:revisionPtr revIDLastSave="0" documentId="8_{E60BF0B9-0C92-024B-88E2-689CD8E49BCB}" xr6:coauthVersionLast="47" xr6:coauthVersionMax="47" xr10:uidLastSave="{00000000-0000-0000-0000-000000000000}"/>
  <bookViews>
    <workbookView xWindow="3200" yWindow="740" windowWidth="24800" windowHeight="138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G13" i="1"/>
  <c r="E23" i="1"/>
  <c r="G16" i="1" l="1"/>
  <c r="F35" i="1" l="1"/>
  <c r="E35" i="1"/>
  <c r="E36" i="1" s="1"/>
  <c r="G34" i="1"/>
  <c r="G33" i="1"/>
  <c r="G32" i="1"/>
  <c r="C31" i="1"/>
  <c r="C35" i="1" s="1"/>
  <c r="G30" i="1"/>
  <c r="G29" i="1"/>
  <c r="G28" i="1"/>
  <c r="G27" i="1"/>
  <c r="G26" i="1"/>
  <c r="G25" i="1"/>
  <c r="F23" i="1"/>
  <c r="D23" i="1"/>
  <c r="D36" i="1" s="1"/>
  <c r="C23" i="1"/>
  <c r="G22" i="1"/>
  <c r="G21" i="1"/>
  <c r="G20" i="1"/>
  <c r="G19" i="1"/>
  <c r="G18" i="1"/>
  <c r="G17" i="1"/>
  <c r="G15" i="1"/>
  <c r="G14" i="1"/>
  <c r="G12" i="1"/>
  <c r="G11" i="1"/>
  <c r="G10" i="1"/>
  <c r="G9" i="1"/>
  <c r="G8" i="1"/>
  <c r="G7" i="1"/>
  <c r="G6" i="1"/>
  <c r="C36" i="1" l="1"/>
  <c r="G23" i="1"/>
  <c r="F36" i="1"/>
  <c r="G35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Zasadilova</author>
  </authors>
  <commentList>
    <comment ref="E7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38"/>
          </rPr>
          <t>Lucie Zasadilova: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účelově určeno od zřizovatele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Lucie Zasadilova:</t>
        </r>
        <r>
          <rPr>
            <sz val="9"/>
            <color indexed="81"/>
            <rFont val="Tahoma"/>
            <family val="2"/>
            <charset val="238"/>
          </rPr>
          <t xml:space="preserve">
účelově určeno od zřizovatele</t>
        </r>
      </text>
    </comment>
    <comment ref="E16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238"/>
          </rPr>
          <t>Lucie Zasadilova: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účelově určené prostředky na platy</t>
        </r>
      </text>
    </comment>
    <comment ref="E20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238"/>
          </rPr>
          <t>současné odpisy, které půjdou do Rady ke schválení (ještě budou změny kamery + fotovoltaika)</t>
        </r>
      </text>
    </comment>
    <comment ref="E3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Lucie Zasadilova:</t>
        </r>
        <r>
          <rPr>
            <sz val="9"/>
            <color indexed="81"/>
            <rFont val="Tahoma"/>
            <family val="2"/>
            <charset val="238"/>
          </rPr>
          <t xml:space="preserve">
Schválený příspěvek od města</t>
        </r>
      </text>
    </comment>
  </commentList>
</comments>
</file>

<file path=xl/sharedStrings.xml><?xml version="1.0" encoding="utf-8"?>
<sst xmlns="http://schemas.openxmlformats.org/spreadsheetml/2006/main" count="49" uniqueCount="46">
  <si>
    <t>Základní škola a Mateřská škola Lišov</t>
  </si>
  <si>
    <t>Náklady</t>
  </si>
  <si>
    <t>zřizovatel,</t>
  </si>
  <si>
    <t>dotace</t>
  </si>
  <si>
    <t>Celkem za hl.činnost (UZ 33353+UZ8888+UZ00000)</t>
  </si>
  <si>
    <t>Doplňková činnost</t>
  </si>
  <si>
    <t>Celkem hlavní a doplňková činnost</t>
  </si>
  <si>
    <t>vlast.zdroje</t>
  </si>
  <si>
    <t>SR,KÚ</t>
  </si>
  <si>
    <t>účet</t>
  </si>
  <si>
    <t>název účtu/skupiny</t>
  </si>
  <si>
    <t>spotřeba materiálu</t>
  </si>
  <si>
    <t>spotřeba energie - el.energ.</t>
  </si>
  <si>
    <t>spotřeba energie -  teplo</t>
  </si>
  <si>
    <t>spotřeba energie - voda</t>
  </si>
  <si>
    <t>prodané zboží</t>
  </si>
  <si>
    <t>opravy a údržování</t>
  </si>
  <si>
    <t>cestovné</t>
  </si>
  <si>
    <t>ostatní služby</t>
  </si>
  <si>
    <t>zákonné sociální pojištění</t>
  </si>
  <si>
    <t>jiné sociální pojištění</t>
  </si>
  <si>
    <t>zákonné sociální náklady</t>
  </si>
  <si>
    <t>odpisy dlouhodobého majetku</t>
  </si>
  <si>
    <t>náklady z drobného DM</t>
  </si>
  <si>
    <t>ostatní náklady z činnosti</t>
  </si>
  <si>
    <t>Náklady celkem</t>
  </si>
  <si>
    <t>Výnosy</t>
  </si>
  <si>
    <t>tržby z prodeje služeb</t>
  </si>
  <si>
    <t>výnosy z pronájmu</t>
  </si>
  <si>
    <t>výnosy z prodaného zboží</t>
  </si>
  <si>
    <t>zúčtování fondů</t>
  </si>
  <si>
    <t>ostatní výnosy z činnosti</t>
  </si>
  <si>
    <t>úroky</t>
  </si>
  <si>
    <t>provozní příspěvek z rozpočtu města</t>
  </si>
  <si>
    <t>dotace ze SR</t>
  </si>
  <si>
    <t xml:space="preserve">výnosy z hl. č. </t>
  </si>
  <si>
    <t>Výnosy celkem</t>
  </si>
  <si>
    <t>Výsledek hospodaření</t>
  </si>
  <si>
    <t>Rozpočet  2024</t>
  </si>
  <si>
    <t>mzdové náklady nepedagogové</t>
  </si>
  <si>
    <t>náklady na reprezentaci</t>
  </si>
  <si>
    <t>mzdové náklady ze SR</t>
  </si>
  <si>
    <t xml:space="preserve">Použití FI v roce 2024: </t>
  </si>
  <si>
    <t>PD - parkoviště</t>
  </si>
  <si>
    <t>PD - rekonstrukce tříd a kabinetů 2.stupně</t>
  </si>
  <si>
    <t>venkovní terasa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</si>
</sst>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rgb="FF000000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3" borderId="4" xfId="0" applyFont="1" applyFill="1" applyBorder="1" applyAlignment="1">
      <alignment horizontal="left" vertical="top" wrapText="1" indent="2"/>
    </xf>
    <xf numFmtId="0" fontId="3" fillId="3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5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" fontId="4" fillId="2" borderId="4" xfId="0" applyNumberFormat="1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4" fontId="4" fillId="2" borderId="4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left" wrapText="1"/>
    </xf>
    <xf numFmtId="164" fontId="5" fillId="2" borderId="4" xfId="0" applyNumberFormat="1" applyFont="1" applyFill="1" applyBorder="1" applyAlignment="1">
      <alignment horizontal="right" vertical="top" wrapText="1"/>
    </xf>
    <xf numFmtId="2" fontId="4" fillId="2" borderId="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wrapText="1"/>
    </xf>
    <xf numFmtId="0" fontId="0" fillId="0" borderId="0" xfId="0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4" fontId="6" fillId="2" borderId="4" xfId="0" applyNumberFormat="1" applyFont="1" applyFill="1" applyBorder="1" applyAlignment="1">
      <alignment horizontal="right" vertical="top" wrapText="1"/>
    </xf>
    <xf numFmtId="164" fontId="6" fillId="2" borderId="4" xfId="0" applyNumberFormat="1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left" vertical="top" wrapText="1"/>
    </xf>
    <xf numFmtId="4" fontId="6" fillId="3" borderId="4" xfId="0" applyNumberFormat="1" applyFont="1" applyFill="1" applyBorder="1" applyAlignment="1">
      <alignment horizontal="right" vertical="top" wrapText="1"/>
    </xf>
    <xf numFmtId="164" fontId="4" fillId="3" borderId="4" xfId="0" applyNumberFormat="1" applyFont="1" applyFill="1" applyBorder="1" applyAlignment="1">
      <alignment vertical="top" wrapText="1"/>
    </xf>
    <xf numFmtId="4" fontId="4" fillId="3" borderId="4" xfId="0" applyNumberFormat="1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right" wrapText="1"/>
    </xf>
    <xf numFmtId="1" fontId="3" fillId="2" borderId="4" xfId="0" applyNumberFormat="1" applyFont="1" applyFill="1" applyBorder="1" applyAlignment="1">
      <alignment horizontal="right" vertical="top" wrapText="1"/>
    </xf>
    <xf numFmtId="4" fontId="1" fillId="2" borderId="4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/>
    </xf>
    <xf numFmtId="164" fontId="1" fillId="2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2" borderId="4" xfId="0" applyNumberFormat="1" applyFont="1" applyFill="1" applyBorder="1" applyAlignment="1">
      <alignment horizontal="right" vertical="top" wrapText="1"/>
    </xf>
    <xf numFmtId="0" fontId="0" fillId="2" borderId="4" xfId="0" applyFill="1" applyBorder="1" applyAlignment="1">
      <alignment horizontal="left" wrapText="1"/>
    </xf>
    <xf numFmtId="4" fontId="1" fillId="2" borderId="4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horizontal="left" wrapText="1"/>
    </xf>
    <xf numFmtId="4" fontId="8" fillId="2" borderId="0" xfId="0" applyNumberFormat="1" applyFont="1" applyFill="1" applyAlignment="1">
      <alignment horizontal="left" vertical="top" wrapText="1"/>
    </xf>
    <xf numFmtId="4" fontId="9" fillId="2" borderId="0" xfId="0" applyNumberFormat="1" applyFont="1" applyFill="1" applyAlignment="1">
      <alignment horizontal="right" vertical="top" wrapText="1"/>
    </xf>
    <xf numFmtId="0" fontId="1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left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left" wrapText="1" indent="2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="168" zoomScaleNormal="168" workbookViewId="0">
      <selection activeCell="B42" sqref="B42"/>
    </sheetView>
  </sheetViews>
  <sheetFormatPr baseColWidth="10" defaultColWidth="9.1640625" defaultRowHeight="15" x14ac:dyDescent="0.2"/>
  <cols>
    <col min="1" max="1" width="6.83203125" style="2" customWidth="1"/>
    <col min="2" max="2" width="26.5" style="2" customWidth="1"/>
    <col min="3" max="3" width="12" style="2" hidden="1" customWidth="1"/>
    <col min="4" max="4" width="13.83203125" style="2" hidden="1" customWidth="1"/>
    <col min="5" max="5" width="23" style="2" customWidth="1"/>
    <col min="6" max="6" width="12" style="2" customWidth="1"/>
    <col min="7" max="7" width="18.83203125" style="2" customWidth="1"/>
    <col min="8" max="16384" width="9.1640625" style="2"/>
  </cols>
  <sheetData>
    <row r="1" spans="1:8" ht="16" customHeight="1" x14ac:dyDescent="0.2">
      <c r="A1" s="43" t="s">
        <v>38</v>
      </c>
      <c r="B1" s="44"/>
      <c r="C1" s="44"/>
      <c r="D1" s="44"/>
      <c r="E1" s="44"/>
      <c r="F1" s="44"/>
      <c r="G1" s="45"/>
      <c r="H1" s="1"/>
    </row>
    <row r="2" spans="1:8" ht="15" customHeight="1" x14ac:dyDescent="0.2">
      <c r="A2" s="43" t="s">
        <v>0</v>
      </c>
      <c r="B2" s="44"/>
      <c r="C2" s="44"/>
      <c r="D2" s="44"/>
      <c r="E2" s="44"/>
      <c r="F2" s="44"/>
      <c r="G2" s="45"/>
      <c r="H2" s="1"/>
    </row>
    <row r="3" spans="1:8" ht="9" customHeight="1" x14ac:dyDescent="0.2">
      <c r="A3" s="46"/>
      <c r="B3" s="47" t="s">
        <v>1</v>
      </c>
      <c r="C3" s="3" t="s">
        <v>2</v>
      </c>
      <c r="D3" s="4" t="s">
        <v>3</v>
      </c>
      <c r="E3" s="48" t="s">
        <v>4</v>
      </c>
      <c r="F3" s="49" t="s">
        <v>5</v>
      </c>
      <c r="G3" s="51" t="s">
        <v>6</v>
      </c>
      <c r="H3" s="1"/>
    </row>
    <row r="4" spans="1:8" ht="21" customHeight="1" x14ac:dyDescent="0.2">
      <c r="A4" s="46"/>
      <c r="B4" s="47"/>
      <c r="C4" s="4" t="s">
        <v>7</v>
      </c>
      <c r="D4" s="4" t="s">
        <v>8</v>
      </c>
      <c r="E4" s="48"/>
      <c r="F4" s="50"/>
      <c r="G4" s="51"/>
      <c r="H4" s="1"/>
    </row>
    <row r="5" spans="1:8" ht="16.75" customHeight="1" x14ac:dyDescent="0.2">
      <c r="A5" s="5" t="s">
        <v>9</v>
      </c>
      <c r="B5" s="6" t="s">
        <v>10</v>
      </c>
      <c r="C5" s="7"/>
      <c r="D5" s="7"/>
      <c r="E5" s="8"/>
      <c r="F5" s="8"/>
      <c r="G5" s="9"/>
      <c r="H5" s="1"/>
    </row>
    <row r="6" spans="1:8" ht="12" customHeight="1" x14ac:dyDescent="0.2">
      <c r="A6" s="10">
        <v>501</v>
      </c>
      <c r="B6" s="11" t="s">
        <v>11</v>
      </c>
      <c r="C6" s="12">
        <v>3900000</v>
      </c>
      <c r="D6" s="12">
        <v>200000</v>
      </c>
      <c r="E6" s="13">
        <v>5900000</v>
      </c>
      <c r="F6" s="14">
        <v>500000</v>
      </c>
      <c r="G6" s="13">
        <f>SUM(E6+F6)</f>
        <v>6400000</v>
      </c>
      <c r="H6" s="1"/>
    </row>
    <row r="7" spans="1:8" ht="12" customHeight="1" x14ac:dyDescent="0.2">
      <c r="A7" s="10">
        <v>502</v>
      </c>
      <c r="B7" s="11" t="s">
        <v>12</v>
      </c>
      <c r="C7" s="12">
        <v>2500000</v>
      </c>
      <c r="D7" s="15"/>
      <c r="E7" s="16">
        <v>2000000</v>
      </c>
      <c r="F7" s="14">
        <v>40000</v>
      </c>
      <c r="G7" s="13">
        <f t="shared" ref="G7:G22" si="0">SUM(E7+F7)</f>
        <v>2040000</v>
      </c>
      <c r="H7" s="1"/>
    </row>
    <row r="8" spans="1:8" ht="12" customHeight="1" x14ac:dyDescent="0.2">
      <c r="A8" s="10">
        <v>502</v>
      </c>
      <c r="B8" s="11" t="s">
        <v>13</v>
      </c>
      <c r="C8" s="12"/>
      <c r="D8" s="15"/>
      <c r="E8" s="16">
        <v>2500000</v>
      </c>
      <c r="F8" s="14">
        <v>75000</v>
      </c>
      <c r="G8" s="13">
        <f>E8+F8</f>
        <v>2575000</v>
      </c>
      <c r="H8" s="1"/>
    </row>
    <row r="9" spans="1:8" ht="12" customHeight="1" x14ac:dyDescent="0.2">
      <c r="A9" s="10">
        <v>502</v>
      </c>
      <c r="B9" s="11" t="s">
        <v>14</v>
      </c>
      <c r="C9" s="12"/>
      <c r="D9" s="15"/>
      <c r="E9" s="13">
        <v>500000</v>
      </c>
      <c r="F9" s="14">
        <v>15000</v>
      </c>
      <c r="G9" s="13">
        <f>SUM(E9:F9)</f>
        <v>515000</v>
      </c>
      <c r="H9" s="1"/>
    </row>
    <row r="10" spans="1:8" ht="12" customHeight="1" x14ac:dyDescent="0.2">
      <c r="A10" s="10">
        <v>504</v>
      </c>
      <c r="B10" s="11" t="s">
        <v>15</v>
      </c>
      <c r="C10" s="14">
        <v>20000</v>
      </c>
      <c r="D10" s="15"/>
      <c r="E10" s="13">
        <v>25000</v>
      </c>
      <c r="F10" s="14">
        <v>0</v>
      </c>
      <c r="G10" s="13">
        <f t="shared" si="0"/>
        <v>25000</v>
      </c>
      <c r="H10" s="1"/>
    </row>
    <row r="11" spans="1:8" ht="12" customHeight="1" x14ac:dyDescent="0.2">
      <c r="A11" s="10">
        <v>511</v>
      </c>
      <c r="B11" s="11" t="s">
        <v>16</v>
      </c>
      <c r="C11" s="12">
        <v>720000</v>
      </c>
      <c r="D11" s="15"/>
      <c r="E11" s="13">
        <v>1015000</v>
      </c>
      <c r="F11" s="14">
        <v>10000</v>
      </c>
      <c r="G11" s="13">
        <f t="shared" si="0"/>
        <v>1025000</v>
      </c>
      <c r="H11" s="1"/>
    </row>
    <row r="12" spans="1:8" ht="12" customHeight="1" x14ac:dyDescent="0.2">
      <c r="A12" s="10">
        <v>512</v>
      </c>
      <c r="B12" s="11" t="s">
        <v>17</v>
      </c>
      <c r="C12" s="14">
        <v>10000</v>
      </c>
      <c r="D12" s="12">
        <v>10000</v>
      </c>
      <c r="E12" s="13">
        <v>60827</v>
      </c>
      <c r="F12" s="14">
        <v>0</v>
      </c>
      <c r="G12" s="13">
        <f t="shared" si="0"/>
        <v>60827</v>
      </c>
      <c r="H12" s="1"/>
    </row>
    <row r="13" spans="1:8" ht="12" customHeight="1" x14ac:dyDescent="0.2">
      <c r="A13" s="10">
        <v>513</v>
      </c>
      <c r="B13" s="11" t="s">
        <v>40</v>
      </c>
      <c r="C13" s="14"/>
      <c r="D13" s="12"/>
      <c r="E13" s="13">
        <v>10000</v>
      </c>
      <c r="F13" s="14">
        <v>0</v>
      </c>
      <c r="G13" s="13">
        <f>SUM(E13:F13)</f>
        <v>10000</v>
      </c>
      <c r="H13" s="1"/>
    </row>
    <row r="14" spans="1:8" ht="12" customHeight="1" x14ac:dyDescent="0.2">
      <c r="A14" s="10">
        <v>518</v>
      </c>
      <c r="B14" s="11" t="s">
        <v>18</v>
      </c>
      <c r="C14" s="12">
        <v>1140000</v>
      </c>
      <c r="D14" s="12">
        <v>360000</v>
      </c>
      <c r="E14" s="13">
        <v>1600000</v>
      </c>
      <c r="F14" s="14">
        <v>10000</v>
      </c>
      <c r="G14" s="13">
        <f t="shared" si="0"/>
        <v>1610000</v>
      </c>
      <c r="H14" s="1"/>
    </row>
    <row r="15" spans="1:8" ht="12" customHeight="1" x14ac:dyDescent="0.2">
      <c r="A15" s="10">
        <v>521</v>
      </c>
      <c r="B15" s="11" t="s">
        <v>41</v>
      </c>
      <c r="C15" s="12">
        <v>120000</v>
      </c>
      <c r="D15" s="12">
        <v>24430000</v>
      </c>
      <c r="E15" s="13">
        <v>41700000</v>
      </c>
      <c r="F15" s="12">
        <v>215000</v>
      </c>
      <c r="G15" s="13">
        <f t="shared" si="0"/>
        <v>41915000</v>
      </c>
      <c r="H15" s="1"/>
    </row>
    <row r="16" spans="1:8" ht="12" customHeight="1" x14ac:dyDescent="0.2">
      <c r="A16" s="10">
        <v>521</v>
      </c>
      <c r="B16" s="11" t="s">
        <v>39</v>
      </c>
      <c r="C16" s="12"/>
      <c r="D16" s="12"/>
      <c r="E16" s="16">
        <v>1200000</v>
      </c>
      <c r="F16" s="12">
        <v>0</v>
      </c>
      <c r="G16" s="13">
        <f t="shared" si="0"/>
        <v>1200000</v>
      </c>
      <c r="H16" s="1"/>
    </row>
    <row r="17" spans="1:14" ht="12" customHeight="1" x14ac:dyDescent="0.2">
      <c r="A17" s="10">
        <v>524</v>
      </c>
      <c r="B17" s="11" t="s">
        <v>19</v>
      </c>
      <c r="C17" s="14">
        <v>30000</v>
      </c>
      <c r="D17" s="12">
        <v>8770000</v>
      </c>
      <c r="E17" s="13">
        <v>14500000</v>
      </c>
      <c r="F17" s="14">
        <v>73000</v>
      </c>
      <c r="G17" s="13">
        <f t="shared" si="0"/>
        <v>14573000</v>
      </c>
      <c r="H17" s="1"/>
    </row>
    <row r="18" spans="1:14" ht="12" customHeight="1" x14ac:dyDescent="0.2">
      <c r="A18" s="10">
        <v>525</v>
      </c>
      <c r="B18" s="11" t="s">
        <v>20</v>
      </c>
      <c r="C18" s="17">
        <v>1000</v>
      </c>
      <c r="D18" s="12">
        <v>124000</v>
      </c>
      <c r="E18" s="13">
        <v>180000</v>
      </c>
      <c r="F18" s="14">
        <v>1000</v>
      </c>
      <c r="G18" s="13">
        <f t="shared" si="0"/>
        <v>181000</v>
      </c>
      <c r="H18" s="1"/>
    </row>
    <row r="19" spans="1:14" ht="12" customHeight="1" x14ac:dyDescent="0.2">
      <c r="A19" s="10">
        <v>527</v>
      </c>
      <c r="B19" s="11" t="s">
        <v>21</v>
      </c>
      <c r="C19" s="12">
        <v>3000</v>
      </c>
      <c r="D19" s="12">
        <v>517000</v>
      </c>
      <c r="E19" s="13">
        <v>575000</v>
      </c>
      <c r="F19" s="14">
        <v>5000</v>
      </c>
      <c r="G19" s="13">
        <f t="shared" si="0"/>
        <v>580000</v>
      </c>
      <c r="H19" s="1"/>
    </row>
    <row r="20" spans="1:14" ht="12" customHeight="1" x14ac:dyDescent="0.2">
      <c r="A20" s="10">
        <v>551</v>
      </c>
      <c r="B20" s="11" t="s">
        <v>22</v>
      </c>
      <c r="C20" s="12">
        <v>1900000</v>
      </c>
      <c r="D20" s="18">
        <v>0</v>
      </c>
      <c r="E20" s="16">
        <v>2767173</v>
      </c>
      <c r="F20" s="14">
        <v>0</v>
      </c>
      <c r="G20" s="13">
        <f t="shared" si="0"/>
        <v>2767173</v>
      </c>
      <c r="H20" s="1"/>
    </row>
    <row r="21" spans="1:14" ht="12" customHeight="1" x14ac:dyDescent="0.2">
      <c r="A21" s="10">
        <v>558</v>
      </c>
      <c r="B21" s="11" t="s">
        <v>23</v>
      </c>
      <c r="C21" s="12"/>
      <c r="D21" s="12"/>
      <c r="E21" s="13">
        <v>954000</v>
      </c>
      <c r="F21" s="14">
        <v>5000</v>
      </c>
      <c r="G21" s="13">
        <f t="shared" si="0"/>
        <v>959000</v>
      </c>
      <c r="H21" s="1"/>
      <c r="N21" s="19"/>
    </row>
    <row r="22" spans="1:14" ht="12" customHeight="1" x14ac:dyDescent="0.2">
      <c r="A22" s="10">
        <v>549</v>
      </c>
      <c r="B22" s="11" t="s">
        <v>24</v>
      </c>
      <c r="C22" s="12">
        <v>90000</v>
      </c>
      <c r="D22" s="18">
        <v>0</v>
      </c>
      <c r="E22" s="13">
        <v>1650000</v>
      </c>
      <c r="F22" s="14">
        <v>0</v>
      </c>
      <c r="G22" s="13">
        <f t="shared" si="0"/>
        <v>1650000</v>
      </c>
      <c r="H22" s="1"/>
    </row>
    <row r="23" spans="1:14" ht="12" customHeight="1" x14ac:dyDescent="0.2">
      <c r="A23" s="18"/>
      <c r="B23" s="20" t="s">
        <v>25</v>
      </c>
      <c r="C23" s="21">
        <f>SUM(C6:C22)</f>
        <v>10434000</v>
      </c>
      <c r="D23" s="21">
        <f>SUM(D6:D22)</f>
        <v>34411000</v>
      </c>
      <c r="E23" s="22">
        <f>SUM(E6:E22)</f>
        <v>77137000</v>
      </c>
      <c r="F23" s="21">
        <f>SUM(F6:F22)</f>
        <v>949000</v>
      </c>
      <c r="G23" s="22">
        <f>SUM(G6:G22)</f>
        <v>78086000</v>
      </c>
      <c r="H23" s="1"/>
    </row>
    <row r="24" spans="1:14" ht="32.5" customHeight="1" x14ac:dyDescent="0.2">
      <c r="A24" s="23"/>
      <c r="B24" s="24" t="s">
        <v>26</v>
      </c>
      <c r="C24" s="25"/>
      <c r="D24" s="25"/>
      <c r="E24" s="26" t="s">
        <v>4</v>
      </c>
      <c r="F24" s="27" t="s">
        <v>5</v>
      </c>
      <c r="G24" s="26" t="s">
        <v>6</v>
      </c>
      <c r="H24" s="1"/>
    </row>
    <row r="25" spans="1:14" ht="12" customHeight="1" x14ac:dyDescent="0.2">
      <c r="A25" s="10">
        <v>602</v>
      </c>
      <c r="B25" s="11" t="s">
        <v>27</v>
      </c>
      <c r="C25" s="12">
        <v>4300000</v>
      </c>
      <c r="D25" s="17"/>
      <c r="E25" s="13">
        <v>5380000</v>
      </c>
      <c r="F25" s="12">
        <v>670000</v>
      </c>
      <c r="G25" s="13">
        <f>SUM(E25+F25)</f>
        <v>6050000</v>
      </c>
      <c r="H25" s="1"/>
    </row>
    <row r="26" spans="1:14" ht="12" customHeight="1" x14ac:dyDescent="0.2">
      <c r="A26" s="10">
        <v>603</v>
      </c>
      <c r="B26" s="11" t="s">
        <v>28</v>
      </c>
      <c r="C26" s="15"/>
      <c r="D26" s="15"/>
      <c r="E26" s="28">
        <v>0</v>
      </c>
      <c r="F26" s="12">
        <v>290000</v>
      </c>
      <c r="G26" s="13">
        <f t="shared" ref="G26:G30" si="1">SUM(E26+F26)</f>
        <v>290000</v>
      </c>
      <c r="H26" s="1"/>
    </row>
    <row r="27" spans="1:14" ht="12" customHeight="1" x14ac:dyDescent="0.2">
      <c r="A27" s="10">
        <v>604</v>
      </c>
      <c r="B27" s="11" t="s">
        <v>29</v>
      </c>
      <c r="C27" s="14">
        <v>20000</v>
      </c>
      <c r="D27" s="15"/>
      <c r="E27" s="28">
        <v>25000</v>
      </c>
      <c r="F27" s="14">
        <v>0</v>
      </c>
      <c r="G27" s="13">
        <f t="shared" si="1"/>
        <v>25000</v>
      </c>
      <c r="H27" s="1"/>
    </row>
    <row r="28" spans="1:14" ht="12" customHeight="1" x14ac:dyDescent="0.2">
      <c r="A28" s="10">
        <v>648</v>
      </c>
      <c r="B28" s="11" t="s">
        <v>30</v>
      </c>
      <c r="C28" s="14">
        <v>70000</v>
      </c>
      <c r="D28" s="17"/>
      <c r="E28" s="13">
        <v>350000</v>
      </c>
      <c r="F28" s="12">
        <v>0</v>
      </c>
      <c r="G28" s="13">
        <f t="shared" si="1"/>
        <v>350000</v>
      </c>
      <c r="H28" s="1"/>
    </row>
    <row r="29" spans="1:14" ht="12" customHeight="1" x14ac:dyDescent="0.2">
      <c r="A29" s="10">
        <v>649</v>
      </c>
      <c r="B29" s="11" t="s">
        <v>31</v>
      </c>
      <c r="C29" s="14">
        <v>80000</v>
      </c>
      <c r="D29" s="15"/>
      <c r="E29" s="28">
        <v>1430000</v>
      </c>
      <c r="F29" s="14">
        <v>0</v>
      </c>
      <c r="G29" s="13">
        <f t="shared" si="1"/>
        <v>1430000</v>
      </c>
      <c r="H29" s="1"/>
    </row>
    <row r="30" spans="1:14" ht="12" customHeight="1" x14ac:dyDescent="0.2">
      <c r="A30" s="10">
        <v>662</v>
      </c>
      <c r="B30" s="11" t="s">
        <v>32</v>
      </c>
      <c r="C30" s="14">
        <v>1500</v>
      </c>
      <c r="D30" s="15"/>
      <c r="E30" s="28">
        <v>2000</v>
      </c>
      <c r="F30" s="14">
        <v>0</v>
      </c>
      <c r="G30" s="13">
        <f t="shared" si="1"/>
        <v>2000</v>
      </c>
      <c r="H30" s="1"/>
    </row>
    <row r="31" spans="1:14" ht="20.5" customHeight="1" x14ac:dyDescent="0.2">
      <c r="A31" s="29"/>
      <c r="B31" s="20"/>
      <c r="C31" s="30">
        <f>SUM(C25:C30)</f>
        <v>4471500</v>
      </c>
      <c r="D31" s="31"/>
      <c r="E31" s="32"/>
      <c r="F31" s="30"/>
      <c r="G31" s="33"/>
      <c r="H31" s="1"/>
    </row>
    <row r="32" spans="1:14" ht="12" customHeight="1" x14ac:dyDescent="0.2">
      <c r="A32" s="34">
        <v>672</v>
      </c>
      <c r="B32" s="11" t="s">
        <v>33</v>
      </c>
      <c r="C32" s="12">
        <v>6300000</v>
      </c>
      <c r="D32" s="15"/>
      <c r="E32" s="35">
        <v>12400000</v>
      </c>
      <c r="F32" s="18"/>
      <c r="G32" s="13">
        <f>SUM(E32)</f>
        <v>12400000</v>
      </c>
      <c r="H32" s="1"/>
    </row>
    <row r="33" spans="1:8" ht="12" customHeight="1" x14ac:dyDescent="0.2">
      <c r="A33" s="34">
        <v>672</v>
      </c>
      <c r="B33" s="11" t="s">
        <v>34</v>
      </c>
      <c r="C33" s="15"/>
      <c r="D33" s="12"/>
      <c r="E33" s="36">
        <v>57550000</v>
      </c>
      <c r="F33" s="18"/>
      <c r="G33" s="13">
        <f>SUM(E33)</f>
        <v>57550000</v>
      </c>
      <c r="H33" s="1"/>
    </row>
    <row r="34" spans="1:8" ht="12" customHeight="1" x14ac:dyDescent="0.2">
      <c r="A34" s="10"/>
      <c r="B34" s="11" t="s">
        <v>35</v>
      </c>
      <c r="C34" s="12">
        <v>6300000</v>
      </c>
      <c r="D34" s="12">
        <v>31770000</v>
      </c>
      <c r="E34" s="36">
        <f>SUM(E25:E30)</f>
        <v>7187000</v>
      </c>
      <c r="F34" s="17"/>
      <c r="G34" s="13">
        <f>SUM(E34)</f>
        <v>7187000</v>
      </c>
      <c r="H34" s="1"/>
    </row>
    <row r="35" spans="1:8" ht="12" customHeight="1" x14ac:dyDescent="0.2">
      <c r="A35" s="18"/>
      <c r="B35" s="20" t="s">
        <v>36</v>
      </c>
      <c r="C35" s="21">
        <f>SUM(C25:C32)</f>
        <v>15243000</v>
      </c>
      <c r="D35" s="21">
        <v>31770000</v>
      </c>
      <c r="E35" s="22">
        <f>SUM(E32:E34)</f>
        <v>77137000</v>
      </c>
      <c r="F35" s="21">
        <f>SUM(F25:F34)</f>
        <v>960000</v>
      </c>
      <c r="G35" s="22">
        <f>SUM(E35+F35)</f>
        <v>78097000</v>
      </c>
      <c r="H35" s="1"/>
    </row>
    <row r="36" spans="1:8" ht="12" customHeight="1" x14ac:dyDescent="0.2">
      <c r="A36" s="37"/>
      <c r="B36" s="38" t="s">
        <v>37</v>
      </c>
      <c r="C36" s="12">
        <f>C35-C23</f>
        <v>4809000</v>
      </c>
      <c r="D36" s="12">
        <f>D35-D23</f>
        <v>-2641000</v>
      </c>
      <c r="E36" s="12">
        <f>SUM(E35-E23)</f>
        <v>0</v>
      </c>
      <c r="F36" s="12">
        <f>F35-F23</f>
        <v>11000</v>
      </c>
      <c r="G36" s="12">
        <f>G35-G23</f>
        <v>11000</v>
      </c>
      <c r="H36" s="1"/>
    </row>
    <row r="37" spans="1:8" ht="12" customHeight="1" x14ac:dyDescent="0.2">
      <c r="A37" s="39"/>
      <c r="B37" s="40"/>
      <c r="C37" s="41"/>
      <c r="D37" s="41"/>
      <c r="E37" s="41"/>
      <c r="F37" s="41"/>
      <c r="G37" s="41"/>
    </row>
    <row r="38" spans="1:8" ht="12" customHeight="1" x14ac:dyDescent="0.2">
      <c r="A38" s="42" t="s">
        <v>42</v>
      </c>
      <c r="B38" s="42"/>
    </row>
    <row r="39" spans="1:8" ht="12" customHeight="1" x14ac:dyDescent="0.2">
      <c r="B39" s="2" t="s">
        <v>43</v>
      </c>
    </row>
    <row r="40" spans="1:8" ht="12" customHeight="1" x14ac:dyDescent="0.2">
      <c r="B40" s="2" t="s">
        <v>44</v>
      </c>
    </row>
    <row r="41" spans="1:8" ht="18" customHeight="1" x14ac:dyDescent="0.2">
      <c r="B41" s="2" t="s">
        <v>45</v>
      </c>
    </row>
  </sheetData>
  <mergeCells count="7">
    <mergeCell ref="A1:G1"/>
    <mergeCell ref="A2:G2"/>
    <mergeCell ref="A3:A4"/>
    <mergeCell ref="B3:B4"/>
    <mergeCell ref="E3:E4"/>
    <mergeCell ref="F3:F4"/>
    <mergeCell ref="G3:G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Zasadilova</dc:creator>
  <cp:lastModifiedBy>Vlada Hrdina</cp:lastModifiedBy>
  <cp:lastPrinted>2023-11-28T11:26:41Z</cp:lastPrinted>
  <dcterms:created xsi:type="dcterms:W3CDTF">2023-11-28T09:38:22Z</dcterms:created>
  <dcterms:modified xsi:type="dcterms:W3CDTF">2023-11-30T08:20:06Z</dcterms:modified>
</cp:coreProperties>
</file>